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3\Решение 3\"/>
    </mc:Choice>
  </mc:AlternateContent>
  <bookViews>
    <workbookView xWindow="0" yWindow="0" windowWidth="28800" windowHeight="12135"/>
  </bookViews>
  <sheets>
    <sheet name="6. капстрой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D34" i="1"/>
  <c r="C34" i="1"/>
  <c r="E33" i="1"/>
  <c r="E32" i="1" s="1"/>
  <c r="E31" i="1" s="1"/>
  <c r="D33" i="1"/>
  <c r="D32" i="1" s="1"/>
  <c r="D31" i="1" s="1"/>
  <c r="C33" i="1"/>
  <c r="C32" i="1"/>
  <c r="C31" i="1"/>
  <c r="E30" i="1"/>
  <c r="D30" i="1"/>
  <c r="C30" i="1"/>
  <c r="C28" i="1" s="1"/>
  <c r="C27" i="1" s="1"/>
  <c r="E29" i="1"/>
  <c r="E28" i="1" s="1"/>
  <c r="E27" i="1" s="1"/>
  <c r="D29" i="1"/>
  <c r="D28" i="1" s="1"/>
  <c r="D27" i="1" s="1"/>
  <c r="C29" i="1"/>
  <c r="E26" i="1"/>
  <c r="E24" i="1" s="1"/>
  <c r="E23" i="1" s="1"/>
  <c r="D26" i="1"/>
  <c r="D24" i="1" s="1"/>
  <c r="D23" i="1" s="1"/>
  <c r="C26" i="1"/>
  <c r="C24" i="1" s="1"/>
  <c r="C23" i="1" s="1"/>
  <c r="E25" i="1"/>
  <c r="D25" i="1"/>
  <c r="C25" i="1"/>
  <c r="D22" i="1"/>
  <c r="C22" i="1"/>
  <c r="D21" i="1"/>
  <c r="D20" i="1" s="1"/>
  <c r="D19" i="1" s="1"/>
  <c r="C21" i="1"/>
  <c r="C20" i="1" s="1"/>
  <c r="C19" i="1" s="1"/>
  <c r="E20" i="1"/>
  <c r="E19" i="1" s="1"/>
  <c r="E18" i="1"/>
  <c r="D18" i="1"/>
  <c r="E17" i="1"/>
  <c r="D17" i="1"/>
  <c r="E16" i="1"/>
  <c r="E15" i="1" s="1"/>
  <c r="D16" i="1"/>
  <c r="D15" i="1" s="1"/>
  <c r="C16" i="1"/>
  <c r="C15" i="1" s="1"/>
  <c r="E14" i="1"/>
  <c r="D14" i="1"/>
  <c r="E13" i="1"/>
  <c r="D13" i="1"/>
  <c r="E12" i="1"/>
  <c r="D12" i="1"/>
  <c r="C12" i="1"/>
  <c r="C11" i="1" s="1"/>
  <c r="E11" i="1"/>
  <c r="D11" i="1"/>
  <c r="C35" i="1" l="1"/>
  <c r="D35" i="1"/>
  <c r="E35" i="1"/>
</calcChain>
</file>

<file path=xl/sharedStrings.xml><?xml version="1.0" encoding="utf-8"?>
<sst xmlns="http://schemas.openxmlformats.org/spreadsheetml/2006/main" count="38" uniqueCount="24">
  <si>
    <t>Приложение №6</t>
  </si>
  <si>
    <t xml:space="preserve">к Решению Совета депутатов ЗАТО г. Североморск  
</t>
  </si>
  <si>
    <t>от _____________ № _______</t>
  </si>
  <si>
    <t>"Приложение №6
к Решению Совета депутатов ЗАТО г. Североморск  
от 17.12.2024 № 531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</si>
  <si>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на 2025 год и плановый период 2026 и 2027 годов</t>
  </si>
  <si>
    <t>рублей</t>
  </si>
  <si>
    <t>Наименование</t>
  </si>
  <si>
    <t>Код ведомства</t>
  </si>
  <si>
    <t xml:space="preserve">Сумма </t>
  </si>
  <si>
    <t>2025 год</t>
  </si>
  <si>
    <t>2026 год</t>
  </si>
  <si>
    <t>2027 год</t>
  </si>
  <si>
    <t>Реконструкция магистрального водовода Д=329 мм от сопки «Маячная» от РЧВ сопки «М» до колодца В-481 на ул. Восточная;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</si>
  <si>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</si>
  <si>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</si>
  <si>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</si>
  <si>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Реконструкция магистрального водовода Д=426 мм от Мурманского шоссе колодец В-216 по ул. Заводской до колодца В-796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</si>
  <si>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озере Большое Грязненское"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</si>
  <si>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</si>
  <si>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</si>
  <si>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Строительство Центра питания городской сети (электроснабжение) в ЗАТО г. Североморск</t>
  </si>
  <si>
    <t>Проектирование и строительство линейного объекта в целях присоединения объектов ИЖС к сетям водоснабжения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</si>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</sst>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color rgb="FF000000"/>
      <name val="Arial Cyr"/>
    </font>
    <font>
      <b/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" fontId="14" fillId="2" borderId="5">
      <alignment horizontal="right" vertical="top" shrinkToFit="1"/>
    </xf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164" fontId="5" fillId="0" borderId="0" xfId="0" applyNumberFormat="1" applyFont="1" applyAlignment="1">
      <alignment horizontal="right" vertical="center" wrapText="1"/>
    </xf>
    <xf numFmtId="164" fontId="5" fillId="0" borderId="0" xfId="0" applyNumberFormat="1" applyFont="1" applyAlignment="1">
      <alignment horizontal="right" wrapText="1"/>
    </xf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0" borderId="2" xfId="1" applyFont="1" applyFill="1" applyBorder="1" applyAlignment="1">
      <alignment horizontal="center" vertical="center"/>
    </xf>
    <xf numFmtId="0" fontId="11" fillId="0" borderId="0" xfId="0" applyFont="1"/>
    <xf numFmtId="4" fontId="11" fillId="0" borderId="0" xfId="0" applyNumberFormat="1" applyFont="1"/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2" xfId="1" applyFont="1" applyFill="1" applyBorder="1" applyAlignment="1">
      <alignment horizontal="center" vertical="center"/>
    </xf>
    <xf numFmtId="165" fontId="9" fillId="0" borderId="2" xfId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12" fillId="0" borderId="2" xfId="1" applyFont="1" applyFill="1" applyBorder="1" applyAlignment="1">
      <alignment horizontal="center" vertical="center"/>
    </xf>
    <xf numFmtId="165" fontId="7" fillId="0" borderId="2" xfId="1" applyFont="1" applyFill="1" applyBorder="1" applyAlignment="1">
      <alignment horizontal="center" vertical="center"/>
    </xf>
    <xf numFmtId="165" fontId="7" fillId="3" borderId="2" xfId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165" fontId="12" fillId="3" borderId="2" xfId="1" applyFont="1" applyFill="1" applyBorder="1" applyAlignment="1">
      <alignment horizontal="center" vertical="center"/>
    </xf>
    <xf numFmtId="0" fontId="10" fillId="0" borderId="4" xfId="0" applyFont="1" applyBorder="1"/>
    <xf numFmtId="0" fontId="13" fillId="0" borderId="0" xfId="0" applyFont="1"/>
    <xf numFmtId="4" fontId="13" fillId="0" borderId="0" xfId="0" applyNumberFormat="1" applyFont="1"/>
    <xf numFmtId="0" fontId="9" fillId="0" borderId="0" xfId="0" applyFont="1" applyAlignment="1">
      <alignment vertical="center"/>
    </xf>
    <xf numFmtId="4" fontId="15" fillId="0" borderId="0" xfId="2" applyFont="1" applyFill="1" applyBorder="1">
      <alignment horizontal="right" vertical="top" shrinkToFit="1"/>
    </xf>
    <xf numFmtId="4" fontId="7" fillId="0" borderId="0" xfId="0" applyNumberFormat="1" applyFont="1" applyAlignment="1">
      <alignment horizontal="center"/>
    </xf>
    <xf numFmtId="2" fontId="7" fillId="0" borderId="0" xfId="0" applyNumberFormat="1" applyFont="1"/>
  </cellXfs>
  <cellStyles count="3">
    <cellStyle name="xl36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>
        <row r="468">
          <cell r="J468">
            <v>0</v>
          </cell>
          <cell r="K468">
            <v>0</v>
          </cell>
        </row>
      </sheetData>
      <sheetData sheetId="3">
        <row r="1061">
          <cell r="K1061">
            <v>1070000000</v>
          </cell>
          <cell r="L1061">
            <v>1069893000</v>
          </cell>
          <cell r="Q1061">
            <v>1070000000</v>
          </cell>
          <cell r="R1061">
            <v>1069893000</v>
          </cell>
          <cell r="W1061">
            <v>0</v>
          </cell>
          <cell r="X1061">
            <v>0</v>
          </cell>
        </row>
        <row r="1083">
          <cell r="K1083">
            <v>0</v>
          </cell>
          <cell r="L1083">
            <v>0</v>
          </cell>
          <cell r="Q1083">
            <v>87504600</v>
          </cell>
          <cell r="R1083">
            <v>87495800</v>
          </cell>
          <cell r="W1083">
            <v>0</v>
          </cell>
          <cell r="X1083">
            <v>0</v>
          </cell>
        </row>
        <row r="1086">
          <cell r="K1086">
            <v>0</v>
          </cell>
          <cell r="L1086">
            <v>0</v>
          </cell>
          <cell r="Q1086">
            <v>0</v>
          </cell>
          <cell r="R1086">
            <v>0</v>
          </cell>
        </row>
        <row r="1102">
          <cell r="Q1102">
            <v>0</v>
          </cell>
          <cell r="W1102">
            <v>0</v>
          </cell>
        </row>
        <row r="1104">
          <cell r="Q1104">
            <v>0</v>
          </cell>
          <cell r="W1104">
            <v>0</v>
          </cell>
        </row>
        <row r="1106">
          <cell r="Q1106">
            <v>0</v>
          </cell>
          <cell r="W1106">
            <v>0</v>
          </cell>
        </row>
        <row r="1108">
          <cell r="Q1108">
            <v>0</v>
          </cell>
          <cell r="W1108">
            <v>0</v>
          </cell>
        </row>
        <row r="1176">
          <cell r="K1176">
            <v>65784951.060000002</v>
          </cell>
          <cell r="Q1176">
            <v>85121096.879999995</v>
          </cell>
          <cell r="W1176">
            <v>0</v>
          </cell>
        </row>
        <row r="1178">
          <cell r="K1178">
            <v>11598370.779999999</v>
          </cell>
          <cell r="Q1178">
            <v>15021370.050000001</v>
          </cell>
          <cell r="W1178">
            <v>0</v>
          </cell>
        </row>
        <row r="1184">
          <cell r="K1184">
            <v>550000</v>
          </cell>
          <cell r="Q1184">
            <v>0</v>
          </cell>
          <cell r="W118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106" zoomScaleNormal="106" workbookViewId="0">
      <selection activeCell="H6" sqref="H6"/>
    </sheetView>
  </sheetViews>
  <sheetFormatPr defaultRowHeight="12" x14ac:dyDescent="0.2"/>
  <cols>
    <col min="1" max="1" width="65.5703125" style="11" customWidth="1"/>
    <col min="2" max="2" width="10" style="12" customWidth="1"/>
    <col min="3" max="3" width="17.7109375" style="12" customWidth="1"/>
    <col min="4" max="5" width="16.5703125" style="12" customWidth="1"/>
    <col min="6" max="6" width="9.140625" style="14"/>
    <col min="7" max="9" width="14.28515625" style="15" customWidth="1"/>
    <col min="10" max="16384" width="9.140625" style="14"/>
  </cols>
  <sheetData>
    <row r="1" spans="1:9" s="2" customFormat="1" ht="12.75" x14ac:dyDescent="0.2">
      <c r="A1" s="1" t="s">
        <v>0</v>
      </c>
      <c r="B1" s="1"/>
      <c r="C1" s="1"/>
      <c r="D1" s="1"/>
      <c r="E1" s="1"/>
      <c r="G1" s="3"/>
      <c r="H1" s="3"/>
      <c r="I1" s="3"/>
    </row>
    <row r="2" spans="1:9" s="2" customFormat="1" ht="12" customHeight="1" x14ac:dyDescent="0.2">
      <c r="A2" s="4" t="s">
        <v>1</v>
      </c>
      <c r="B2" s="4"/>
      <c r="C2" s="4"/>
      <c r="D2" s="4"/>
      <c r="E2" s="4"/>
      <c r="G2" s="3"/>
      <c r="H2" s="3"/>
      <c r="I2" s="3"/>
    </row>
    <row r="3" spans="1:9" s="2" customFormat="1" ht="12.75" x14ac:dyDescent="0.2">
      <c r="A3" s="1" t="s">
        <v>2</v>
      </c>
      <c r="B3" s="1"/>
      <c r="C3" s="1"/>
      <c r="D3" s="1"/>
      <c r="E3" s="1"/>
      <c r="G3" s="3"/>
      <c r="H3" s="3"/>
      <c r="I3" s="3"/>
    </row>
    <row r="4" spans="1:9" s="2" customFormat="1" ht="45.75" customHeight="1" x14ac:dyDescent="0.2">
      <c r="A4" s="5"/>
      <c r="B4" s="5"/>
      <c r="C4" s="6" t="s">
        <v>3</v>
      </c>
      <c r="D4" s="6"/>
      <c r="E4" s="6"/>
      <c r="G4" s="3"/>
      <c r="H4" s="3"/>
      <c r="I4" s="3"/>
    </row>
    <row r="5" spans="1:9" s="2" customFormat="1" ht="12.75" x14ac:dyDescent="0.2">
      <c r="A5" s="7"/>
      <c r="B5" s="8"/>
      <c r="C5" s="8"/>
      <c r="D5" s="9"/>
      <c r="E5" s="9"/>
      <c r="G5" s="3"/>
      <c r="H5" s="3"/>
      <c r="I5" s="3"/>
    </row>
    <row r="6" spans="1:9" s="2" customFormat="1" ht="49.5" customHeight="1" x14ac:dyDescent="0.2">
      <c r="A6" s="10" t="s">
        <v>4</v>
      </c>
      <c r="B6" s="10"/>
      <c r="C6" s="10"/>
      <c r="D6" s="10"/>
      <c r="E6" s="10"/>
      <c r="G6" s="3"/>
      <c r="H6" s="3"/>
      <c r="I6" s="3"/>
    </row>
    <row r="8" spans="1:9" x14ac:dyDescent="0.2">
      <c r="E8" s="13" t="s">
        <v>5</v>
      </c>
    </row>
    <row r="9" spans="1:9" x14ac:dyDescent="0.2">
      <c r="A9" s="16" t="s">
        <v>6</v>
      </c>
      <c r="B9" s="17" t="s">
        <v>7</v>
      </c>
      <c r="C9" s="18" t="s">
        <v>8</v>
      </c>
      <c r="D9" s="18"/>
      <c r="E9" s="18"/>
    </row>
    <row r="10" spans="1:9" ht="27" customHeight="1" x14ac:dyDescent="0.2">
      <c r="A10" s="19"/>
      <c r="B10" s="20"/>
      <c r="C10" s="21" t="s">
        <v>9</v>
      </c>
      <c r="D10" s="21" t="s">
        <v>10</v>
      </c>
      <c r="E10" s="21" t="s">
        <v>11</v>
      </c>
    </row>
    <row r="11" spans="1:9" s="26" customFormat="1" ht="24" hidden="1" x14ac:dyDescent="0.2">
      <c r="A11" s="22" t="s">
        <v>12</v>
      </c>
      <c r="B11" s="23"/>
      <c r="C11" s="24">
        <f>C12</f>
        <v>0</v>
      </c>
      <c r="D11" s="25">
        <f>D12</f>
        <v>0</v>
      </c>
      <c r="E11" s="25">
        <f>E12</f>
        <v>0</v>
      </c>
      <c r="G11" s="27"/>
      <c r="H11" s="27"/>
      <c r="I11" s="27"/>
    </row>
    <row r="12" spans="1:9" hidden="1" x14ac:dyDescent="0.2">
      <c r="A12" s="28" t="s">
        <v>13</v>
      </c>
      <c r="B12" s="29">
        <v>731</v>
      </c>
      <c r="C12" s="30">
        <f>SUM(C13:C14)</f>
        <v>0</v>
      </c>
      <c r="D12" s="31">
        <f>SUM(D13:D14)</f>
        <v>0</v>
      </c>
      <c r="E12" s="31">
        <f>SUM(E13:E14)</f>
        <v>0</v>
      </c>
    </row>
    <row r="13" spans="1:9" hidden="1" x14ac:dyDescent="0.2">
      <c r="A13" s="28" t="s">
        <v>14</v>
      </c>
      <c r="B13" s="29"/>
      <c r="C13" s="30"/>
      <c r="D13" s="31">
        <f>'[1]4.ведомства'!Q1102</f>
        <v>0</v>
      </c>
      <c r="E13" s="31">
        <f>'[1]4.ведомства'!W1102</f>
        <v>0</v>
      </c>
    </row>
    <row r="14" spans="1:9" hidden="1" x14ac:dyDescent="0.2">
      <c r="A14" s="28" t="s">
        <v>15</v>
      </c>
      <c r="B14" s="29"/>
      <c r="C14" s="30"/>
      <c r="D14" s="31">
        <f>'[1]4.ведомства'!Q1106</f>
        <v>0</v>
      </c>
      <c r="E14" s="31">
        <f>'[1]4.ведомства'!W1106</f>
        <v>0</v>
      </c>
    </row>
    <row r="15" spans="1:9" s="26" customFormat="1" ht="24" hidden="1" x14ac:dyDescent="0.2">
      <c r="A15" s="22" t="s">
        <v>16</v>
      </c>
      <c r="B15" s="23"/>
      <c r="C15" s="24">
        <f>C16</f>
        <v>0</v>
      </c>
      <c r="D15" s="25">
        <f>D16</f>
        <v>0</v>
      </c>
      <c r="E15" s="25">
        <f>E16</f>
        <v>0</v>
      </c>
      <c r="G15" s="27"/>
      <c r="H15" s="27"/>
      <c r="I15" s="27"/>
    </row>
    <row r="16" spans="1:9" hidden="1" x14ac:dyDescent="0.2">
      <c r="A16" s="28" t="s">
        <v>13</v>
      </c>
      <c r="B16" s="29">
        <v>731</v>
      </c>
      <c r="C16" s="30">
        <f>SUM(C17:C18)</f>
        <v>0</v>
      </c>
      <c r="D16" s="31">
        <f>SUM(D17:D18)</f>
        <v>0</v>
      </c>
      <c r="E16" s="31">
        <f>SUM(E17:E18)</f>
        <v>0</v>
      </c>
    </row>
    <row r="17" spans="1:9" hidden="1" x14ac:dyDescent="0.2">
      <c r="A17" s="28" t="s">
        <v>14</v>
      </c>
      <c r="B17" s="29"/>
      <c r="C17" s="30"/>
      <c r="D17" s="31">
        <f>'[1]4.ведомства'!Q1104</f>
        <v>0</v>
      </c>
      <c r="E17" s="31">
        <f>'[1]4.ведомства'!W1104</f>
        <v>0</v>
      </c>
    </row>
    <row r="18" spans="1:9" hidden="1" x14ac:dyDescent="0.2">
      <c r="A18" s="28" t="s">
        <v>15</v>
      </c>
      <c r="B18" s="29"/>
      <c r="C18" s="30"/>
      <c r="D18" s="31">
        <f>'[1]4.ведомства'!Q1108</f>
        <v>0</v>
      </c>
      <c r="E18" s="31">
        <f>'[1]4.ведомства'!W1108</f>
        <v>0</v>
      </c>
    </row>
    <row r="19" spans="1:9" ht="36" hidden="1" x14ac:dyDescent="0.2">
      <c r="A19" s="22" t="s">
        <v>17</v>
      </c>
      <c r="B19" s="32"/>
      <c r="C19" s="24">
        <f>C20</f>
        <v>0</v>
      </c>
      <c r="D19" s="25">
        <f t="shared" ref="D19:E19" si="0">D20</f>
        <v>0</v>
      </c>
      <c r="E19" s="25">
        <f t="shared" si="0"/>
        <v>0</v>
      </c>
    </row>
    <row r="20" spans="1:9" hidden="1" x14ac:dyDescent="0.2">
      <c r="A20" s="28" t="s">
        <v>13</v>
      </c>
      <c r="B20" s="33">
        <v>731</v>
      </c>
      <c r="C20" s="30">
        <f>C21+C22</f>
        <v>0</v>
      </c>
      <c r="D20" s="31">
        <f t="shared" ref="D20:E20" si="1">D21+D22</f>
        <v>0</v>
      </c>
      <c r="E20" s="31">
        <f t="shared" si="1"/>
        <v>0</v>
      </c>
    </row>
    <row r="21" spans="1:9" hidden="1" x14ac:dyDescent="0.2">
      <c r="A21" s="28" t="s">
        <v>14</v>
      </c>
      <c r="B21" s="33"/>
      <c r="C21" s="30">
        <f>'[1]4.ведомства'!L1086+'[1]3. разделы '!K468</f>
        <v>0</v>
      </c>
      <c r="D21" s="31">
        <f>'[1]4.ведомства'!R1086</f>
        <v>0</v>
      </c>
      <c r="E21" s="31">
        <v>0</v>
      </c>
    </row>
    <row r="22" spans="1:9" hidden="1" x14ac:dyDescent="0.2">
      <c r="A22" s="28" t="s">
        <v>18</v>
      </c>
      <c r="B22" s="33"/>
      <c r="C22" s="30">
        <f>'[1]4.ведомства'!K1086-'[1]4.ведомства'!L1086+'[1]3. разделы '!J468-'[1]3. разделы '!K468</f>
        <v>0</v>
      </c>
      <c r="D22" s="31">
        <f>'[1]4.ведомства'!Q1086-'[1]4.ведомства'!R1086</f>
        <v>0</v>
      </c>
      <c r="E22" s="31">
        <v>0</v>
      </c>
    </row>
    <row r="23" spans="1:9" s="26" customFormat="1" ht="25.5" customHeight="1" x14ac:dyDescent="0.2">
      <c r="A23" s="22" t="s">
        <v>19</v>
      </c>
      <c r="B23" s="32"/>
      <c r="C23" s="34">
        <f>C24</f>
        <v>77933321.840000004</v>
      </c>
      <c r="D23" s="25">
        <f>D24</f>
        <v>100142466.92999999</v>
      </c>
      <c r="E23" s="25">
        <f>E24</f>
        <v>0</v>
      </c>
      <c r="G23" s="27"/>
      <c r="H23" s="27"/>
      <c r="I23" s="27"/>
    </row>
    <row r="24" spans="1:9" x14ac:dyDescent="0.2">
      <c r="A24" s="28" t="s">
        <v>13</v>
      </c>
      <c r="B24" s="33">
        <v>731</v>
      </c>
      <c r="C24" s="35">
        <f>C26+C25</f>
        <v>77933321.840000004</v>
      </c>
      <c r="D24" s="35">
        <f>D26+D25</f>
        <v>100142466.92999999</v>
      </c>
      <c r="E24" s="31">
        <f>E26</f>
        <v>0</v>
      </c>
    </row>
    <row r="25" spans="1:9" x14ac:dyDescent="0.2">
      <c r="A25" s="28" t="s">
        <v>14</v>
      </c>
      <c r="B25" s="33"/>
      <c r="C25" s="35">
        <f>'[1]4.ведомства'!K1176</f>
        <v>65784951.060000002</v>
      </c>
      <c r="D25" s="31">
        <f>'[1]4.ведомства'!Q1176</f>
        <v>85121096.879999995</v>
      </c>
      <c r="E25" s="31">
        <f>'[1]4.ведомства'!W1176</f>
        <v>0</v>
      </c>
    </row>
    <row r="26" spans="1:9" x14ac:dyDescent="0.2">
      <c r="A26" s="28" t="s">
        <v>18</v>
      </c>
      <c r="B26" s="33"/>
      <c r="C26" s="36">
        <f>'[1]4.ведомства'!K1178+'[1]4.ведомства'!K1184</f>
        <v>12148370.779999999</v>
      </c>
      <c r="D26" s="31">
        <f>'[1]4.ведомства'!Q1178+'[1]4.ведомства'!Q1184</f>
        <v>15021370.050000001</v>
      </c>
      <c r="E26" s="31">
        <f>'[1]4.ведомства'!W1178+'[1]4.ведомства'!W1184</f>
        <v>0</v>
      </c>
    </row>
    <row r="27" spans="1:9" s="26" customFormat="1" ht="24" x14ac:dyDescent="0.2">
      <c r="A27" s="37" t="s">
        <v>20</v>
      </c>
      <c r="B27" s="32"/>
      <c r="C27" s="38">
        <f>C28</f>
        <v>1070000000</v>
      </c>
      <c r="D27" s="38">
        <f t="shared" ref="D27:E27" si="2">D28</f>
        <v>1070000000</v>
      </c>
      <c r="E27" s="38">
        <f t="shared" si="2"/>
        <v>0</v>
      </c>
      <c r="G27" s="27"/>
      <c r="H27" s="27"/>
      <c r="I27" s="27"/>
    </row>
    <row r="28" spans="1:9" x14ac:dyDescent="0.2">
      <c r="A28" s="28" t="s">
        <v>13</v>
      </c>
      <c r="B28" s="33">
        <v>731</v>
      </c>
      <c r="C28" s="36">
        <f>C29+C30</f>
        <v>1070000000</v>
      </c>
      <c r="D28" s="36">
        <f t="shared" ref="D28:E28" si="3">D29+D30</f>
        <v>1070000000</v>
      </c>
      <c r="E28" s="36">
        <f t="shared" si="3"/>
        <v>0</v>
      </c>
    </row>
    <row r="29" spans="1:9" x14ac:dyDescent="0.2">
      <c r="A29" s="28" t="s">
        <v>14</v>
      </c>
      <c r="B29" s="33"/>
      <c r="C29" s="36">
        <f>'[1]4.ведомства'!L1061</f>
        <v>1069893000</v>
      </c>
      <c r="D29" s="31">
        <f>'[1]4.ведомства'!R1061</f>
        <v>1069893000</v>
      </c>
      <c r="E29" s="31">
        <f>'[1]4.ведомства'!X1061</f>
        <v>0</v>
      </c>
    </row>
    <row r="30" spans="1:9" x14ac:dyDescent="0.2">
      <c r="A30" s="28" t="s">
        <v>18</v>
      </c>
      <c r="B30" s="33"/>
      <c r="C30" s="36">
        <f>'[1]4.ведомства'!K1061-'[1]4.ведомства'!L1061</f>
        <v>107000</v>
      </c>
      <c r="D30" s="31">
        <f>'[1]4.ведомства'!Q1061-'[1]4.ведомства'!R1061</f>
        <v>107000</v>
      </c>
      <c r="E30" s="31">
        <f>'[1]4.ведомства'!W1061-'[1]4.ведомства'!X1061</f>
        <v>0</v>
      </c>
    </row>
    <row r="31" spans="1:9" ht="24" x14ac:dyDescent="0.2">
      <c r="A31" s="22" t="s">
        <v>21</v>
      </c>
      <c r="B31" s="33"/>
      <c r="C31" s="38">
        <f>C32+C33</f>
        <v>0</v>
      </c>
      <c r="D31" s="38">
        <f>D32</f>
        <v>87504600</v>
      </c>
      <c r="E31" s="38">
        <f>E32</f>
        <v>0</v>
      </c>
    </row>
    <row r="32" spans="1:9" x14ac:dyDescent="0.2">
      <c r="A32" s="28" t="s">
        <v>13</v>
      </c>
      <c r="B32" s="33">
        <v>731</v>
      </c>
      <c r="C32" s="36">
        <f>'[1]4.ведомства'!K1083</f>
        <v>0</v>
      </c>
      <c r="D32" s="31">
        <f>D33+D34</f>
        <v>87504600</v>
      </c>
      <c r="E32" s="31">
        <f>E33+E34</f>
        <v>0</v>
      </c>
    </row>
    <row r="33" spans="1:9" x14ac:dyDescent="0.2">
      <c r="A33" s="28" t="s">
        <v>14</v>
      </c>
      <c r="B33" s="33"/>
      <c r="C33" s="36">
        <f>'[1]4.ведомства'!L1083</f>
        <v>0</v>
      </c>
      <c r="D33" s="31">
        <f>'[1]4.ведомства'!R1083</f>
        <v>87495800</v>
      </c>
      <c r="E33" s="31">
        <f>'[1]4.ведомства'!X1083</f>
        <v>0</v>
      </c>
    </row>
    <row r="34" spans="1:9" x14ac:dyDescent="0.2">
      <c r="A34" s="28" t="s">
        <v>18</v>
      </c>
      <c r="B34" s="33"/>
      <c r="C34" s="36">
        <f>'[1]4.ведомства'!K1083-'[1]4.ведомства'!L1083</f>
        <v>0</v>
      </c>
      <c r="D34" s="31">
        <f>'[1]4.ведомства'!Q1083-'[1]4.ведомства'!R1083</f>
        <v>8800</v>
      </c>
      <c r="E34" s="31">
        <f>'[1]4.ведомства'!W1083-'[1]4.ведомства'!X1083</f>
        <v>0</v>
      </c>
    </row>
    <row r="35" spans="1:9" s="40" customFormat="1" x14ac:dyDescent="0.2">
      <c r="A35" s="22" t="s">
        <v>22</v>
      </c>
      <c r="B35" s="39"/>
      <c r="C35" s="25">
        <f>C23+C11+C19+C15+C27+C31</f>
        <v>1147933321.8399999</v>
      </c>
      <c r="D35" s="25">
        <f t="shared" ref="D35" si="4">D23+D11+D19+D15+D27+D31</f>
        <v>1257647066.9300001</v>
      </c>
      <c r="E35" s="25">
        <f>E23+E11+E19+E15+E27+E31</f>
        <v>0</v>
      </c>
      <c r="G35" s="41"/>
      <c r="H35" s="41"/>
      <c r="I35" s="41"/>
    </row>
    <row r="36" spans="1:9" ht="15" customHeight="1" x14ac:dyDescent="0.2">
      <c r="A36" s="42" t="s">
        <v>23</v>
      </c>
      <c r="C36" s="43"/>
    </row>
    <row r="37" spans="1:9" x14ac:dyDescent="0.2">
      <c r="C37" s="44"/>
    </row>
    <row r="42" spans="1:9" x14ac:dyDescent="0.2">
      <c r="D42" s="45"/>
    </row>
  </sheetData>
  <mergeCells count="8">
    <mergeCell ref="A1:E1"/>
    <mergeCell ref="A2:E2"/>
    <mergeCell ref="A3:E3"/>
    <mergeCell ref="C4:E4"/>
    <mergeCell ref="A6:E6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капстрой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2025-10-17T13:16:03Z</dcterms:created>
  <dcterms:modified xsi:type="dcterms:W3CDTF">2025-10-17T13:16:22Z</dcterms:modified>
</cp:coreProperties>
</file>